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>
    <mc:Choice Requires="x15">
      <x15ac:absPath xmlns:x15ac="http://schemas.microsoft.com/office/spreadsheetml/2010/11/ac" url="C:\Users\RatedPower-7\Documents\"/>
    </mc:Choice>
  </mc:AlternateContent>
  <xr:revisionPtr revIDLastSave="0" documentId="8_{947E0C5D-78FA-4641-8D27-A5D713E1215A}" xr6:coauthVersionLast="45" xr6:coauthVersionMax="45" xr10:uidLastSave="{00000000-0000-0000-0000-000000000000}"/>
  <bookViews>
    <workbookView xWindow="-120" yWindow="-120" windowWidth="25440" windowHeight="15540" xr2:uid="{0289E379-8647-44FA-86E4-F78C0FDA4391}"/>
  </bookViews>
  <sheets>
    <sheet name="BOQ" sheetId="2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<sst xmlns="http://schemas.openxmlformats.org/spreadsheetml/2006/main" count="1329" uniqueCount="77">
  <si>
    <t>Project</t>
  </si>
  <si>
    <t>Design</t>
  </si>
  <si>
    <t>Country</t>
  </si>
  <si>
    <t>Currency</t>
  </si>
  <si>
    <t>Item</t>
  </si>
  <si>
    <t>Reference unit</t>
  </si>
  <si>
    <t>Unit</t>
  </si>
  <si>
    <t>Unitary price</t>
  </si>
  <si>
    <t>Taxes</t>
  </si>
  <si>
    <t>Final price</t>
  </si>
  <si>
    <t>Amount</t>
  </si>
  <si>
    <t>Pre-tax price</t>
  </si>
  <si>
    <t>Template name here</t>
  </si>
  <si>
    <t>Project name</t>
  </si>
  <si>
    <t>Design name</t>
  </si>
  <si>
    <t>ES</t>
  </si>
  <si>
    <t>Date</t>
  </si>
  <si>
    <t>€</t>
  </si>
  <si>
    <t xml:space="preserve">Webinar CAPEX/modified </t>
  </si>
  <si>
    <t>02/15/2024 16:21:12</t>
  </si>
  <si>
    <t>Webinar- Topography</t>
  </si>
  <si>
    <t>Webinar- Topography-0</t>
  </si>
  <si>
    <t>US$</t>
  </si>
  <si>
    <t/>
  </si>
  <si>
    <t>1</t>
  </si>
  <si>
    <t>Hardware</t>
  </si>
  <si>
    <t>1.1</t>
  </si>
  <si>
    <t>MAIN EQUIPMENT</t>
  </si>
  <si>
    <t>1.1.1</t>
  </si>
  <si>
    <t>Module</t>
  </si>
  <si>
    <t>Main peak power</t>
  </si>
  <si>
    <t>kWp</t>
  </si>
  <si>
    <t>1.1.2</t>
  </si>
  <si>
    <t>Inverter</t>
  </si>
  <si>
    <t>1.2</t>
  </si>
  <si>
    <t>BOS HARDWARE</t>
  </si>
  <si>
    <t>1.2.1</t>
  </si>
  <si>
    <t>Racking and mounting</t>
  </si>
  <si>
    <t>1.2.2</t>
  </si>
  <si>
    <t>Grid Connection</t>
  </si>
  <si>
    <t>1.2.3</t>
  </si>
  <si>
    <t>Cabling / Wiring</t>
  </si>
  <si>
    <t>1.2.4</t>
  </si>
  <si>
    <t>Safety and security</t>
  </si>
  <si>
    <t>1.2.5</t>
  </si>
  <si>
    <t>Monitoring and control</t>
  </si>
  <si>
    <t>2</t>
  </si>
  <si>
    <t>Miscellaneous</t>
  </si>
  <si>
    <t>2.1</t>
  </si>
  <si>
    <t>INSTALLATION</t>
  </si>
  <si>
    <t>2.1.1</t>
  </si>
  <si>
    <t>Mechanical installation</t>
  </si>
  <si>
    <t>2.1.2</t>
  </si>
  <si>
    <t>Electrical installation</t>
  </si>
  <si>
    <t>2.1.3</t>
  </si>
  <si>
    <t>Inspection</t>
  </si>
  <si>
    <t>2.1.4</t>
  </si>
  <si>
    <t>Earthworks Cut</t>
  </si>
  <si>
    <t>Earthworks cut volume</t>
  </si>
  <si>
    <t>m³</t>
  </si>
  <si>
    <t>2.1.5</t>
  </si>
  <si>
    <t xml:space="preserve">Earthworks Fill </t>
  </si>
  <si>
    <t>Earthworks fill volume</t>
  </si>
  <si>
    <t>2.2</t>
  </si>
  <si>
    <t>SOFT COSTS</t>
  </si>
  <si>
    <t>2.2.1</t>
  </si>
  <si>
    <t>Margin</t>
  </si>
  <si>
    <t>2.2.2</t>
  </si>
  <si>
    <t>Financing costs</t>
  </si>
  <si>
    <t>2.2.3</t>
  </si>
  <si>
    <t>System design</t>
  </si>
  <si>
    <t>2.2.4</t>
  </si>
  <si>
    <t>Permitting</t>
  </si>
  <si>
    <t>2.2.5</t>
  </si>
  <si>
    <t>Incentive application</t>
  </si>
  <si>
    <t>2.2.6</t>
  </si>
  <si>
    <t>Customer 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</si>
</sst>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i/>
      <sz val="9"/>
      <color theme="2" tint="-0.499984740745262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59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AA5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none">
        <fgColor rgb="FF00759E"/>
      </patternFill>
    </fill>
    <fill>
      <patternFill patternType="solid">
        <fgColor rgb="FF00759E"/>
      </patternFill>
    </fill>
    <fill>
      <patternFill patternType="none">
        <fgColor rgb="FFD9D9D9"/>
      </patternFill>
    </fill>
    <fill>
      <patternFill patternType="solid">
        <fgColor rgb="FFD9D9D9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9">
    <xf numFmtId="0" fontId="0" fillId="0" borderId="0"/>
    <xf numFmtId="0" fontId="1" fillId="2" borderId="0"/>
    <xf numFmtId="0" fontId="2" fillId="3" borderId="0"/>
    <xf numFmtId="0" fontId="2" fillId="0" borderId="0">
      <alignment horizontal="left"/>
    </xf>
    <xf numFmtId="49" fontId="3" fillId="4" borderId="0">
      <alignment horizontal="left"/>
    </xf>
    <xf numFmtId="0" fontId="2" fillId="5" borderId="0" applyFont="0"/>
    <xf numFmtId="0" fontId="4" fillId="6" borderId="0" applyAlignment="0"/>
    <xf numFmtId="0" fontId="2" fillId="0" borderId="0">
      <alignment horizontal="right"/>
    </xf>
    <xf numFmtId="0" fontId="0" fillId="0" borderId="0"/>
  </cellStyleXfs>
  <cellXfs count="660">
    <xf numFmtId="0" fontId="0" fillId="0" borderId="0" xfId="0"/>
    <xf numFmtId="0" fontId="1" fillId="2" borderId="0" xfId="1"/>
    <xf numFmtId="0" fontId="2" fillId="3" borderId="0" xfId="2"/>
    <xf numFmtId="0" fontId="2" fillId="0" borderId="0" xfId="3">
      <alignment horizontal="left"/>
    </xf>
    <xf numFmtId="49" fontId="3" fillId="4" borderId="0" xfId="4">
      <alignment horizontal="left"/>
    </xf>
    <xf numFmtId="0" fontId="2" fillId="5" borderId="0" xfId="5" applyFont="1"/>
    <xf numFmtId="0" fontId="0" fillId="5" borderId="0" xfId="5" applyFont="1"/>
    <xf numFmtId="0" fontId="4" fillId="6" borderId="0" xfId="6"/>
    <xf numFmtId="0" fontId="5" fillId="6" borderId="0" xfId="6" applyFont="1"/>
    <xf numFmtId="14" fontId="5" fillId="6" borderId="0" xfId="6" applyNumberFormat="1" applyFont="1" applyAlignment="1">
      <alignment horizontal="left"/>
    </xf>
    <xf numFmtId="0" fontId="2" fillId="0" borderId="0" xfId="7">
      <alignment horizontal="right"/>
    </xf>
    <xf numFmtId="49" fontId="3" fillId="4" borderId="0" xfId="4" applyAlignment="1">
      <alignment horizontal="center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9" fontId="3" fillId="4" borderId="0" xfId="4">
      <alignment horizontal="left"/>
    </xf>
    <xf numFmtId="0" fontId="2" fillId="0" borderId="0" xfId="0" applyFont="1" applyAlignment="1">
      <alignment horizontal="left"/>
    </xf>
    <xf numFmtId="0" fontId="3" fillId="4" borderId="0" xfId="4" applyNumberFormat="1" applyAlignment="1">
      <alignment horizontal="center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0" fontId="3" fillId="4" borderId="0" xfId="4" applyNumberFormat="1" applyAlignment="1">
      <alignment horizontal="left"/>
    </xf>
    <xf numFmtId="4" fontId="3" fillId="4" borderId="0" xfId="4" applyNumberFormat="1" applyAlignment="1">
      <alignment horizontal="righ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9" fontId="3" fillId="4" borderId="0" xfId="4" applyAlignment="1">
      <alignment horizontal="center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8" borderId="0" xfId="0" applyFont="true" applyFill="true">
      <alignment horizontal="righ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10" borderId="0" xfId="0" applyFont="true" applyFill="true">
      <alignment horizontal="righ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10" borderId="0" xfId="0" applyFont="true" applyFill="true">
      <alignment horizontal="righ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8" borderId="0" xfId="0" applyFont="true" applyFill="true">
      <alignment horizontal="righ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10" borderId="0" xfId="0" applyFont="true" applyFill="true">
      <alignment horizontal="righ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10" borderId="0" xfId="0" applyFont="true" applyFill="true">
      <alignment horizontal="righ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>
      <alignment horizontal="left"/>
    </xf>
    <xf numFmtId="49" fontId="3" fillId="4" borderId="0" xfId="4" applyAlignment="1">
      <alignment horizontal="center"/>
    </xf>
    <xf numFmtId="49" fontId="3" fillId="4" borderId="0" xfId="4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3" fillId="4" borderId="0" xfId="4" applyNumberFormat="1" applyAlignment="1">
      <alignment horizontal="center"/>
    </xf>
    <xf numFmtId="4" fontId="3" fillId="4" borderId="0" xfId="4" applyNumberFormat="1" applyAlignment="1">
      <alignment horizontal="right"/>
    </xf>
    <xf numFmtId="0" fontId="3" fillId="4" borderId="0" xfId="4" applyNumberForma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9" fontId="2" fillId="0" borderId="0" xfId="8" applyFont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</cellXfs>
  <cellStyles count="9">
    <cellStyle name="entry_left" xfId="3" xr:uid="{FB012AD2-E6BF-4E46-9D37-49574A7F9389}"/>
    <cellStyle name="entry_right" xfId="7" xr:uid="{D4FF44AE-0D26-44A3-B7D0-E209261801B3}"/>
    <cellStyle name="head" xfId="4" xr:uid="{7210393D-2EA0-4C94-8FAE-0EF61D6441BB}"/>
    <cellStyle name="head_1" xfId="1" xr:uid="{BA8E45D6-AB37-4EA0-A924-D46C12DA73D7}"/>
    <cellStyle name="head_2" xfId="2" xr:uid="{9783219D-A846-47C9-B9C9-8CC726D71002}"/>
    <cellStyle name="information" xfId="6" xr:uid="{5520ED53-9B68-4533-8804-7454120137EF}"/>
    <cellStyle name="no_lines" xfId="5" xr:uid="{3D498F1C-0575-453C-B97B-7D12A162ADA6}"/>
    <cellStyle name="Normal" xfId="0" builtinId="0"/>
    <cellStyle name="Percent" xfId="8" builtinId="5"/>
  </cellStyles>
  <dxfs count="0"/>
  <tableStyles count="0" defaultTableStyle="TableStyleMedium2" defaultPivotStyle="PivotStyleLight16"/>
  <colors>
    <mruColors>
      <color rgb="FF1AA5BD"/>
      <color rgb="FFD9D9D9"/>
      <color rgb="FF007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990600</xdr:colOff>
      <xdr:row>0</xdr:row>
      <xdr:rowOff>57150</xdr:rowOff>
    </xdr:from>
    <xdr:to>
      <xdr:col>10</xdr:col>
      <xdr:colOff>571501</xdr:colOff>
      <xdr:row>2</xdr:row>
      <xdr:rowOff>111516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26957CB-FCAB-4511-872D-5B2DE8CDA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57150"/>
          <a:ext cx="1800226" cy="435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C4DD-43C2-4741-A4A0-AD7104651C55}">
  <dimension ref="A1:M29"/>
  <sheetViews>
    <sheetView tabSelected="1" zoomScaleNormal="100" workbookViewId="0">
      <selection activeCell="M5" sqref="M5"/>
    </sheetView>
  </sheetViews>
  <sheetFormatPr defaultRowHeight="15" x14ac:dyDescent="0.25"/>
  <cols>
    <col min="2" max="2" customWidth="true" width="50.28515625" collapsed="false"/>
    <col min="3" max="3" customWidth="true" width="11.85546875" collapsed="false"/>
    <col min="4" max="4" customWidth="true" width="24.42578125" collapsed="false"/>
    <col min="5" max="6" customWidth="true" width="13.140625" collapsed="false"/>
    <col min="7" max="8" customWidth="true" width="13.42578125" collapsed="false"/>
    <col min="9" max="9" customWidth="true" width="14.140625" collapsed="false"/>
    <col min="10" max="10" customWidth="true" width="4.28515625" collapsed="false"/>
    <col min="11" max="11" customWidth="true" width="9.140625" collapsed="false"/>
    <col min="12" max="12" customWidth="true" width="14.5703125" collapsed="false"/>
    <col min="13" max="13" customWidth="true" width="6.0" collapsed="false"/>
  </cols>
  <sheetData>
    <row r="1" spans="1:13" x14ac:dyDescent="0.25">
      <c r="A1" s="8" t="s">
        <v>18</v>
      </c>
      <c r="B1" s="8"/>
      <c r="C1" s="7" t="s">
        <v>16</v>
      </c>
      <c r="D1" s="9" t="s">
        <v>19</v>
      </c>
      <c r="E1" s="5"/>
      <c r="F1" s="5"/>
      <c r="G1" s="5"/>
      <c r="H1" s="6"/>
      <c r="I1" s="6"/>
      <c r="J1" s="6"/>
      <c r="K1" s="6"/>
      <c r="L1" s="6"/>
      <c r="M1" s="6"/>
    </row>
    <row r="2" spans="1:13" x14ac:dyDescent="0.25">
      <c r="A2" s="7" t="s">
        <v>0</v>
      </c>
      <c r="B2" s="8" t="s">
        <v>20</v>
      </c>
      <c r="C2" s="7" t="s">
        <v>2</v>
      </c>
      <c r="D2" s="8"/>
      <c r="E2" s="5"/>
      <c r="F2" s="5"/>
      <c r="G2" s="5"/>
      <c r="H2" s="6"/>
      <c r="I2" s="6"/>
      <c r="J2" s="6"/>
      <c r="K2" s="6"/>
      <c r="L2" s="6"/>
      <c r="M2" s="6"/>
    </row>
    <row r="3" spans="1:13" x14ac:dyDescent="0.25">
      <c r="A3" s="7" t="s">
        <v>1</v>
      </c>
      <c r="B3" s="8" t="s">
        <v>21</v>
      </c>
      <c r="C3" s="7" t="s">
        <v>3</v>
      </c>
      <c r="D3" s="8" t="s">
        <v>22</v>
      </c>
      <c r="E3" s="5"/>
      <c r="F3" s="5"/>
      <c r="G3" s="5"/>
      <c r="H3" s="6"/>
      <c r="I3" s="6"/>
      <c r="J3" s="6"/>
      <c r="K3" s="6"/>
      <c r="L3" s="6"/>
      <c r="M3" s="6"/>
    </row>
    <row r="4" spans="1:13" x14ac:dyDescent="0.25">
      <c r="A4" s="4" t="s">
        <v>4</v>
      </c>
      <c r="B4" s="4"/>
      <c r="C4" s="29" t="s">
        <v>5</v>
      </c>
      <c r="D4" s="29"/>
      <c r="E4" s="24" t="s">
        <v>10</v>
      </c>
      <c r="F4" s="24" t="s">
        <v>6</v>
      </c>
      <c r="G4" s="28" t="s">
        <v>7</v>
      </c>
      <c r="H4" s="28"/>
      <c r="I4" s="28" t="s">
        <v>11</v>
      </c>
      <c r="J4" s="28"/>
      <c r="K4" s="11" t="s">
        <v>8</v>
      </c>
      <c r="L4" s="28" t="s">
        <v>9</v>
      </c>
      <c r="M4" s="28"/>
    </row>
    <row r="5" spans="1:13" x14ac:dyDescent="0.25">
      <c r="A5" s="56" t="s">
        <v>24</v>
      </c>
      <c r="B5" s="1" t="s">
        <v>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>
      <c r="A6" s="83" t="s">
        <v>26</v>
      </c>
      <c r="B6" s="2" t="s">
        <v>27</v>
      </c>
      <c r="C6" s="2" t="s">
        <v>23</v>
      </c>
      <c r="D6" s="2" t="s">
        <v>23</v>
      </c>
      <c r="E6" s="2" t="s">
        <v>23</v>
      </c>
      <c r="F6" s="2" t="s">
        <v>23</v>
      </c>
      <c r="G6" s="2" t="s">
        <v>23</v>
      </c>
      <c r="H6" s="2" t="s">
        <v>23</v>
      </c>
      <c r="I6" s="2" t="s">
        <v>23</v>
      </c>
      <c r="J6" s="2" t="s">
        <v>23</v>
      </c>
      <c r="K6" s="2" t="s">
        <v>23</v>
      </c>
      <c r="L6" s="2" t="s">
        <v>23</v>
      </c>
      <c r="M6" s="2" t="s">
        <v>23</v>
      </c>
    </row>
    <row r="7">
      <c r="A7" s="70" t="s">
        <v>28</v>
      </c>
      <c r="B7" s="71" t="s">
        <v>29</v>
      </c>
      <c r="C7" s="72" t="s">
        <v>30</v>
      </c>
      <c r="D7" s="73" t="s">
        <v>23</v>
      </c>
      <c r="E7" s="74" t="n">
        <v>28089.28</v>
      </c>
      <c r="F7" s="75" t="s">
        <v>31</v>
      </c>
      <c r="G7" s="76" t="n">
        <v>400.9</v>
      </c>
      <c r="H7" s="77" t="str">
        <f>CONCATENATE($D$3, "/", F7)</f>
        <v>US$/kWp</v>
      </c>
      <c r="I7" s="78" t="n">
        <f>E7*G7</f>
        <v>1.1260992351999998E7</v>
      </c>
      <c r="J7" s="79" t="str">
        <f>$D$3</f>
        <v>US$</v>
      </c>
      <c r="K7" s="80" t="n">
        <v>0.0</v>
      </c>
      <c r="L7" s="81" t="n">
        <f>I7*(1+K7)</f>
        <v>1.1260992351999998E7</v>
      </c>
      <c r="M7" s="82" t="str">
        <f>$D$3</f>
        <v>US$</v>
      </c>
    </row>
    <row r="8">
      <c r="A8" s="97" t="s">
        <v>32</v>
      </c>
      <c r="B8" s="98" t="s">
        <v>33</v>
      </c>
      <c r="C8" s="99" t="s">
        <v>30</v>
      </c>
      <c r="D8" s="100" t="s">
        <v>23</v>
      </c>
      <c r="E8" s="101" t="n">
        <v>28089.28</v>
      </c>
      <c r="F8" s="102" t="s">
        <v>31</v>
      </c>
      <c r="G8" s="103" t="n">
        <v>74.3</v>
      </c>
      <c r="H8" s="104" t="str">
        <f>CONCATENATE($D$3, "/", F8)</f>
        <v>US$/kWp</v>
      </c>
      <c r="I8" s="105" t="n">
        <f>E8*G8</f>
        <v>2087033.5039999997</v>
      </c>
      <c r="J8" s="106" t="str">
        <f>$D$3</f>
        <v>US$</v>
      </c>
      <c r="K8" s="107" t="n">
        <v>0.0</v>
      </c>
      <c r="L8" s="108" t="n">
        <f>I8*(1+K8)</f>
        <v>2087033.5039999997</v>
      </c>
      <c r="M8" s="109" t="str">
        <f>$D$3</f>
        <v>US$</v>
      </c>
    </row>
    <row r="9">
      <c r="A9" s="162" t="s">
        <v>34</v>
      </c>
      <c r="B9" s="2" t="s">
        <v>35</v>
      </c>
      <c r="C9" s="2" t="s">
        <v>23</v>
      </c>
      <c r="D9" s="2" t="s">
        <v>23</v>
      </c>
      <c r="E9" s="2" t="s">
        <v>23</v>
      </c>
      <c r="F9" s="2" t="s">
        <v>23</v>
      </c>
      <c r="G9" s="2" t="s">
        <v>23</v>
      </c>
      <c r="H9" s="2" t="s">
        <v>23</v>
      </c>
      <c r="I9" s="2" t="s">
        <v>23</v>
      </c>
      <c r="J9" s="2" t="s">
        <v>23</v>
      </c>
      <c r="K9" s="2" t="s">
        <v>23</v>
      </c>
      <c r="L9" s="2" t="s">
        <v>23</v>
      </c>
      <c r="M9" s="2" t="s">
        <v>23</v>
      </c>
    </row>
    <row r="10">
      <c r="A10" s="149" t="s">
        <v>36</v>
      </c>
      <c r="B10" s="150" t="s">
        <v>37</v>
      </c>
      <c r="C10" s="151" t="s">
        <v>30</v>
      </c>
      <c r="D10" s="152" t="s">
        <v>23</v>
      </c>
      <c r="E10" s="153" t="n">
        <v>28089.28</v>
      </c>
      <c r="F10" s="154" t="s">
        <v>31</v>
      </c>
      <c r="G10" s="155" t="n">
        <v>84.4</v>
      </c>
      <c r="H10" s="156" t="str">
        <f>CONCATENATE($D$3, "/", F10)</f>
        <v>US$/kWp</v>
      </c>
      <c r="I10" s="157" t="n">
        <f>E10*G10</f>
        <v>2370735.232</v>
      </c>
      <c r="J10" s="158" t="str">
        <f>$D$3</f>
        <v>US$</v>
      </c>
      <c r="K10" s="159" t="n">
        <v>0.0</v>
      </c>
      <c r="L10" s="160" t="n">
        <f>I10*(1+K10)</f>
        <v>2370735.232</v>
      </c>
      <c r="M10" s="161" t="str">
        <f>$D$3</f>
        <v>US$</v>
      </c>
    </row>
    <row r="11">
      <c r="A11" s="176" t="s">
        <v>38</v>
      </c>
      <c r="B11" s="177" t="s">
        <v>39</v>
      </c>
      <c r="C11" s="178" t="s">
        <v>30</v>
      </c>
      <c r="D11" s="179" t="s">
        <v>23</v>
      </c>
      <c r="E11" s="180" t="n">
        <v>28089.28</v>
      </c>
      <c r="F11" s="181" t="s">
        <v>31</v>
      </c>
      <c r="G11" s="182" t="n">
        <v>77.4</v>
      </c>
      <c r="H11" s="183" t="str">
        <f>CONCATENATE($D$3, "/", F11)</f>
        <v>US$/kWp</v>
      </c>
      <c r="I11" s="184" t="n">
        <f>E11*G11</f>
        <v>2174110.272</v>
      </c>
      <c r="J11" s="185" t="str">
        <f>$D$3</f>
        <v>US$</v>
      </c>
      <c r="K11" s="186" t="n">
        <v>0.0</v>
      </c>
      <c r="L11" s="187" t="n">
        <f>I11*(1+K11)</f>
        <v>2174110.272</v>
      </c>
      <c r="M11" s="188" t="str">
        <f>$D$3</f>
        <v>US$</v>
      </c>
    </row>
    <row r="12">
      <c r="A12" s="202" t="s">
        <v>40</v>
      </c>
      <c r="B12" s="203" t="s">
        <v>41</v>
      </c>
      <c r="C12" s="204" t="s">
        <v>30</v>
      </c>
      <c r="D12" s="205" t="s">
        <v>23</v>
      </c>
      <c r="E12" s="206" t="n">
        <v>28089.28</v>
      </c>
      <c r="F12" s="207" t="s">
        <v>31</v>
      </c>
      <c r="G12" s="208" t="n">
        <v>63.3</v>
      </c>
      <c r="H12" s="209" t="str">
        <f>CONCATENATE($D$3, "/", F12)</f>
        <v>US$/kWp</v>
      </c>
      <c r="I12" s="210" t="n">
        <f>E12*G12</f>
        <v>1778051.4239999999</v>
      </c>
      <c r="J12" s="211" t="str">
        <f>$D$3</f>
        <v>US$</v>
      </c>
      <c r="K12" s="212" t="n">
        <v>0.0</v>
      </c>
      <c r="L12" s="213" t="n">
        <f>I12*(1+K12)</f>
        <v>1778051.4239999999</v>
      </c>
      <c r="M12" s="214" t="str">
        <f>$D$3</f>
        <v>US$</v>
      </c>
    </row>
    <row r="13">
      <c r="A13" s="228" t="s">
        <v>42</v>
      </c>
      <c r="B13" s="229" t="s">
        <v>43</v>
      </c>
      <c r="C13" s="230" t="s">
        <v>30</v>
      </c>
      <c r="D13" s="231" t="s">
        <v>23</v>
      </c>
      <c r="E13" s="232" t="n">
        <v>28089.28</v>
      </c>
      <c r="F13" s="233" t="s">
        <v>31</v>
      </c>
      <c r="G13" s="234" t="n">
        <v>26.3</v>
      </c>
      <c r="H13" s="235" t="str">
        <f>CONCATENATE($D$3, "/", F13)</f>
        <v>US$/kWp</v>
      </c>
      <c r="I13" s="236" t="n">
        <f>E13*G13</f>
        <v>738748.064</v>
      </c>
      <c r="J13" s="237" t="str">
        <f>$D$3</f>
        <v>US$</v>
      </c>
      <c r="K13" s="238" t="n">
        <v>0.0</v>
      </c>
      <c r="L13" s="239" t="n">
        <f>I13*(1+K13)</f>
        <v>738748.064</v>
      </c>
      <c r="M13" s="240" t="str">
        <f>$D$3</f>
        <v>US$</v>
      </c>
    </row>
    <row r="14">
      <c r="A14" s="254" t="s">
        <v>44</v>
      </c>
      <c r="B14" s="255" t="s">
        <v>45</v>
      </c>
      <c r="C14" s="256" t="s">
        <v>30</v>
      </c>
      <c r="D14" s="257" t="s">
        <v>23</v>
      </c>
      <c r="E14" s="258" t="n">
        <v>28089.28</v>
      </c>
      <c r="F14" s="259" t="s">
        <v>31</v>
      </c>
      <c r="G14" s="260" t="n">
        <v>13.8</v>
      </c>
      <c r="H14" s="261" t="str">
        <f>CONCATENATE($D$3, "/", F14)</f>
        <v>US$/kWp</v>
      </c>
      <c r="I14" s="262" t="n">
        <f>E14*G14</f>
        <v>387632.064</v>
      </c>
      <c r="J14" s="263" t="str">
        <f>$D$3</f>
        <v>US$</v>
      </c>
      <c r="K14" s="264" t="n">
        <v>0.0</v>
      </c>
      <c r="L14" s="265" t="n">
        <f>I14*(1+K14)</f>
        <v>387632.064</v>
      </c>
      <c r="M14" s="266" t="str">
        <f>$D$3</f>
        <v>US$</v>
      </c>
    </row>
    <row r="15">
      <c r="A15" s="319" t="s">
        <v>46</v>
      </c>
      <c r="B15" s="1" t="s">
        <v>47</v>
      </c>
      <c r="C15" s="1" t="s">
        <v>23</v>
      </c>
      <c r="D15" s="1" t="s">
        <v>23</v>
      </c>
      <c r="E15" s="1" t="s">
        <v>23</v>
      </c>
      <c r="F15" s="1" t="s">
        <v>23</v>
      </c>
      <c r="G15" s="1" t="s">
        <v>23</v>
      </c>
      <c r="H15" s="1" t="s">
        <v>23</v>
      </c>
      <c r="I15" s="1" t="s">
        <v>23</v>
      </c>
      <c r="J15" s="1" t="s">
        <v>23</v>
      </c>
      <c r="K15" s="1" t="s">
        <v>23</v>
      </c>
      <c r="L15" s="1" t="s">
        <v>23</v>
      </c>
      <c r="M15" s="1" t="s">
        <v>23</v>
      </c>
    </row>
    <row r="16">
      <c r="A16" s="346" t="s">
        <v>48</v>
      </c>
      <c r="B16" s="2" t="s">
        <v>49</v>
      </c>
      <c r="C16" s="2" t="s">
        <v>23</v>
      </c>
      <c r="D16" s="2" t="s">
        <v>23</v>
      </c>
      <c r="E16" s="2" t="s">
        <v>23</v>
      </c>
      <c r="F16" s="2" t="s">
        <v>23</v>
      </c>
      <c r="G16" s="2" t="s">
        <v>23</v>
      </c>
      <c r="H16" s="2" t="s">
        <v>23</v>
      </c>
      <c r="I16" s="2" t="s">
        <v>23</v>
      </c>
      <c r="J16" s="2" t="s">
        <v>23</v>
      </c>
      <c r="K16" s="2" t="s">
        <v>23</v>
      </c>
      <c r="L16" s="2" t="s">
        <v>23</v>
      </c>
      <c r="M16" s="2" t="s">
        <v>23</v>
      </c>
    </row>
    <row r="17">
      <c r="A17" s="333" t="s">
        <v>50</v>
      </c>
      <c r="B17" s="334" t="s">
        <v>51</v>
      </c>
      <c r="C17" s="335" t="s">
        <v>30</v>
      </c>
      <c r="D17" s="336" t="s">
        <v>23</v>
      </c>
      <c r="E17" s="337" t="n">
        <v>28089.28</v>
      </c>
      <c r="F17" s="338" t="s">
        <v>31</v>
      </c>
      <c r="G17" s="339" t="n">
        <v>160.2</v>
      </c>
      <c r="H17" s="340" t="str">
        <f>CONCATENATE($D$3, "/", F17)</f>
        <v>US$/kWp</v>
      </c>
      <c r="I17" s="341" t="n">
        <f>E17*G17</f>
        <v>4499902.6559999995</v>
      </c>
      <c r="J17" s="342" t="str">
        <f>$D$3</f>
        <v>US$</v>
      </c>
      <c r="K17" s="343" t="n">
        <v>0.0</v>
      </c>
      <c r="L17" s="344" t="n">
        <f>I17*(1+K17)</f>
        <v>4499902.6559999995</v>
      </c>
      <c r="M17" s="345" t="str">
        <f>$D$3</f>
        <v>US$</v>
      </c>
    </row>
    <row r="18">
      <c r="A18" s="360" t="s">
        <v>52</v>
      </c>
      <c r="B18" s="361" t="s">
        <v>53</v>
      </c>
      <c r="C18" s="362" t="s">
        <v>30</v>
      </c>
      <c r="D18" s="363" t="s">
        <v>23</v>
      </c>
      <c r="E18" s="364" t="n">
        <v>28089.28</v>
      </c>
      <c r="F18" s="365" t="s">
        <v>31</v>
      </c>
      <c r="G18" s="366" t="n">
        <v>25.4</v>
      </c>
      <c r="H18" s="367" t="str">
        <f>CONCATENATE($D$3, "/", F18)</f>
        <v>US$/kWp</v>
      </c>
      <c r="I18" s="368" t="n">
        <f>E18*G18</f>
        <v>713467.7119999999</v>
      </c>
      <c r="J18" s="369" t="str">
        <f>$D$3</f>
        <v>US$</v>
      </c>
      <c r="K18" s="370" t="n">
        <v>0.0</v>
      </c>
      <c r="L18" s="371" t="n">
        <f>I18*(1+K18)</f>
        <v>713467.7119999999</v>
      </c>
      <c r="M18" s="372" t="str">
        <f>$D$3</f>
        <v>US$</v>
      </c>
    </row>
    <row r="19">
      <c r="A19" s="386" t="s">
        <v>54</v>
      </c>
      <c r="B19" s="387" t="s">
        <v>55</v>
      </c>
      <c r="C19" s="388" t="s">
        <v>30</v>
      </c>
      <c r="D19" s="389" t="s">
        <v>23</v>
      </c>
      <c r="E19" s="390" t="n">
        <v>28089.28</v>
      </c>
      <c r="F19" s="391" t="s">
        <v>31</v>
      </c>
      <c r="G19" s="392" t="n">
        <v>7.2</v>
      </c>
      <c r="H19" s="393" t="str">
        <f>CONCATENATE($D$3, "/", F19)</f>
        <v>US$/kWp</v>
      </c>
      <c r="I19" s="394" t="n">
        <f>E19*G19</f>
        <v>202242.816</v>
      </c>
      <c r="J19" s="395" t="str">
        <f>$D$3</f>
        <v>US$</v>
      </c>
      <c r="K19" s="396" t="n">
        <v>0.0</v>
      </c>
      <c r="L19" s="397" t="n">
        <f>I19*(1+K19)</f>
        <v>202242.816</v>
      </c>
      <c r="M19" s="398" t="str">
        <f>$D$3</f>
        <v>US$</v>
      </c>
    </row>
    <row r="20">
      <c r="A20" s="412" t="s">
        <v>56</v>
      </c>
      <c r="B20" s="413" t="s">
        <v>57</v>
      </c>
      <c r="C20" s="414" t="s">
        <v>58</v>
      </c>
      <c r="D20" s="415" t="s">
        <v>23</v>
      </c>
      <c r="E20" s="416" t="n">
        <v>19687.67652058555</v>
      </c>
      <c r="F20" s="417" t="s">
        <v>59</v>
      </c>
      <c r="G20" s="418" t="n">
        <v>3.0</v>
      </c>
      <c r="H20" s="419" t="str">
        <f>CONCATENATE($D$3, "/", F20)</f>
        <v>US$/m³</v>
      </c>
      <c r="I20" s="420" t="n">
        <f>E20*G20</f>
        <v>59063.02956175666</v>
      </c>
      <c r="J20" s="421" t="str">
        <f>$D$3</f>
        <v>US$</v>
      </c>
      <c r="K20" s="422" t="n">
        <v>0.0</v>
      </c>
      <c r="L20" s="423" t="n">
        <f>I20*(1+K20)</f>
        <v>59063.02956175666</v>
      </c>
      <c r="M20" s="424" t="str">
        <f>$D$3</f>
        <v>US$</v>
      </c>
    </row>
    <row r="21">
      <c r="A21" s="438" t="s">
        <v>60</v>
      </c>
      <c r="B21" s="439" t="s">
        <v>61</v>
      </c>
      <c r="C21" s="440" t="s">
        <v>62</v>
      </c>
      <c r="D21" s="441" t="s">
        <v>23</v>
      </c>
      <c r="E21" s="442" t="n">
        <v>21041.90549437366</v>
      </c>
      <c r="F21" s="443" t="s">
        <v>59</v>
      </c>
      <c r="G21" s="444" t="n">
        <v>2.0</v>
      </c>
      <c r="H21" s="445" t="str">
        <f>CONCATENATE($D$3, "/", F21)</f>
        <v>US$/m³</v>
      </c>
      <c r="I21" s="446" t="n">
        <f>E21*G21</f>
        <v>42083.81098874732</v>
      </c>
      <c r="J21" s="447" t="str">
        <f>$D$3</f>
        <v>US$</v>
      </c>
      <c r="K21" s="448" t="n">
        <v>0.0</v>
      </c>
      <c r="L21" s="449" t="n">
        <f>I21*(1+K21)</f>
        <v>42083.81098874732</v>
      </c>
      <c r="M21" s="450" t="str">
        <f>$D$3</f>
        <v>US$</v>
      </c>
    </row>
    <row r="22">
      <c r="A22" s="503" t="s">
        <v>63</v>
      </c>
      <c r="B22" s="2" t="s">
        <v>64</v>
      </c>
      <c r="C22" s="2" t="s">
        <v>23</v>
      </c>
      <c r="D22" s="2" t="s">
        <v>23</v>
      </c>
      <c r="E22" s="2" t="s">
        <v>23</v>
      </c>
      <c r="F22" s="2" t="s">
        <v>23</v>
      </c>
      <c r="G22" s="2" t="s">
        <v>23</v>
      </c>
      <c r="H22" s="2" t="s">
        <v>23</v>
      </c>
      <c r="I22" s="2" t="s">
        <v>23</v>
      </c>
      <c r="J22" s="2" t="s">
        <v>23</v>
      </c>
      <c r="K22" s="2" t="s">
        <v>23</v>
      </c>
      <c r="L22" s="2" t="s">
        <v>23</v>
      </c>
      <c r="M22" s="2" t="s">
        <v>23</v>
      </c>
    </row>
    <row r="23">
      <c r="A23" s="490" t="s">
        <v>65</v>
      </c>
      <c r="B23" s="491" t="s">
        <v>66</v>
      </c>
      <c r="C23" s="492" t="s">
        <v>30</v>
      </c>
      <c r="D23" s="493" t="s">
        <v>23</v>
      </c>
      <c r="E23" s="494" t="n">
        <v>28089.28</v>
      </c>
      <c r="F23" s="495" t="s">
        <v>31</v>
      </c>
      <c r="G23" s="496" t="n">
        <v>115.6</v>
      </c>
      <c r="H23" s="497" t="str">
        <f>CONCATENATE($D$3, "/", F23)</f>
        <v>US$/kWp</v>
      </c>
      <c r="I23" s="498" t="n">
        <f>E23*G23</f>
        <v>3247120.7679999997</v>
      </c>
      <c r="J23" s="499" t="str">
        <f>$D$3</f>
        <v>US$</v>
      </c>
      <c r="K23" s="500" t="n">
        <v>0.0</v>
      </c>
      <c r="L23" s="501" t="n">
        <f>I23*(1+K23)</f>
        <v>3247120.7679999997</v>
      </c>
      <c r="M23" s="502" t="str">
        <f>$D$3</f>
        <v>US$</v>
      </c>
    </row>
    <row r="24">
      <c r="A24" s="517" t="s">
        <v>67</v>
      </c>
      <c r="B24" s="518" t="s">
        <v>68</v>
      </c>
      <c r="C24" s="519" t="s">
        <v>30</v>
      </c>
      <c r="D24" s="520" t="s">
        <v>23</v>
      </c>
      <c r="E24" s="521" t="n">
        <v>28089.28</v>
      </c>
      <c r="F24" s="522" t="s">
        <v>31</v>
      </c>
      <c r="G24" s="523" t="n">
        <v>13.8</v>
      </c>
      <c r="H24" s="524" t="str">
        <f>CONCATENATE($D$3, "/", F24)</f>
        <v>US$/kWp</v>
      </c>
      <c r="I24" s="525" t="n">
        <f>E24*G24</f>
        <v>387632.064</v>
      </c>
      <c r="J24" s="526" t="str">
        <f>$D$3</f>
        <v>US$</v>
      </c>
      <c r="K24" s="527" t="n">
        <v>0.0</v>
      </c>
      <c r="L24" s="528" t="n">
        <f>I24*(1+K24)</f>
        <v>387632.064</v>
      </c>
      <c r="M24" s="529" t="str">
        <f>$D$3</f>
        <v>US$</v>
      </c>
    </row>
    <row r="25">
      <c r="A25" s="543" t="s">
        <v>69</v>
      </c>
      <c r="B25" s="544" t="s">
        <v>70</v>
      </c>
      <c r="C25" s="545" t="s">
        <v>30</v>
      </c>
      <c r="D25" s="546" t="s">
        <v>23</v>
      </c>
      <c r="E25" s="547" t="n">
        <v>28089.28</v>
      </c>
      <c r="F25" s="548" t="s">
        <v>31</v>
      </c>
      <c r="G25" s="549" t="n">
        <v>26.8</v>
      </c>
      <c r="H25" s="550" t="str">
        <f>CONCATENATE($D$3, "/", F25)</f>
        <v>US$/kWp</v>
      </c>
      <c r="I25" s="551" t="n">
        <f>E25*G25</f>
        <v>752792.704</v>
      </c>
      <c r="J25" s="552" t="str">
        <f>$D$3</f>
        <v>US$</v>
      </c>
      <c r="K25" s="553" t="n">
        <v>0.0</v>
      </c>
      <c r="L25" s="554" t="n">
        <f>I25*(1+K25)</f>
        <v>752792.704</v>
      </c>
      <c r="M25" s="555" t="str">
        <f>$D$3</f>
        <v>US$</v>
      </c>
    </row>
    <row r="26">
      <c r="A26" s="569" t="s">
        <v>71</v>
      </c>
      <c r="B26" s="570" t="s">
        <v>72</v>
      </c>
      <c r="C26" s="571" t="s">
        <v>30</v>
      </c>
      <c r="D26" s="572" t="s">
        <v>23</v>
      </c>
      <c r="E26" s="573" t="n">
        <v>28089.28</v>
      </c>
      <c r="F26" s="574" t="s">
        <v>31</v>
      </c>
      <c r="G26" s="575" t="n">
        <v>6.0</v>
      </c>
      <c r="H26" s="576" t="str">
        <f>CONCATENATE($D$3, "/", F26)</f>
        <v>US$/kWp</v>
      </c>
      <c r="I26" s="577" t="n">
        <f>E26*G26</f>
        <v>168535.68</v>
      </c>
      <c r="J26" s="578" t="str">
        <f>$D$3</f>
        <v>US$</v>
      </c>
      <c r="K26" s="579" t="n">
        <v>0.0</v>
      </c>
      <c r="L26" s="580" t="n">
        <f>I26*(1+K26)</f>
        <v>168535.68</v>
      </c>
      <c r="M26" s="581" t="str">
        <f>$D$3</f>
        <v>US$</v>
      </c>
    </row>
    <row r="27">
      <c r="A27" s="595" t="s">
        <v>73</v>
      </c>
      <c r="B27" s="596" t="s">
        <v>74</v>
      </c>
      <c r="C27" s="597" t="s">
        <v>30</v>
      </c>
      <c r="D27" s="598" t="s">
        <v>23</v>
      </c>
      <c r="E27" s="599" t="n">
        <v>28089.28</v>
      </c>
      <c r="F27" s="600" t="s">
        <v>31</v>
      </c>
      <c r="G27" s="601" t="n">
        <v>16.2</v>
      </c>
      <c r="H27" s="602" t="str">
        <f>CONCATENATE($D$3, "/", F27)</f>
        <v>US$/kWp</v>
      </c>
      <c r="I27" s="603" t="n">
        <f>E27*G27</f>
        <v>455046.33599999995</v>
      </c>
      <c r="J27" s="604" t="str">
        <f>$D$3</f>
        <v>US$</v>
      </c>
      <c r="K27" s="605" t="n">
        <v>0.0</v>
      </c>
      <c r="L27" s="606" t="n">
        <f>I27*(1+K27)</f>
        <v>455046.33599999995</v>
      </c>
      <c r="M27" s="607" t="str">
        <f>$D$3</f>
        <v>US$</v>
      </c>
    </row>
    <row r="28">
      <c r="A28" s="621" t="s">
        <v>75</v>
      </c>
      <c r="B28" s="622" t="s">
        <v>76</v>
      </c>
      <c r="C28" s="623" t="s">
        <v>30</v>
      </c>
      <c r="D28" s="624" t="s">
        <v>23</v>
      </c>
      <c r="E28" s="625" t="n">
        <v>28089.28</v>
      </c>
      <c r="F28" s="626" t="s">
        <v>31</v>
      </c>
      <c r="G28" s="627" t="n">
        <v>7.1</v>
      </c>
      <c r="H28" s="628" t="str">
        <f>CONCATENATE($D$3, "/", F28)</f>
        <v>US$/kWp</v>
      </c>
      <c r="I28" s="629" t="n">
        <f>E28*G28</f>
        <v>199433.88799999998</v>
      </c>
      <c r="J28" s="630" t="str">
        <f>$D$3</f>
        <v>US$</v>
      </c>
      <c r="K28" s="631" t="n">
        <v>0.0</v>
      </c>
      <c r="L28" s="632" t="n">
        <f>I28*(1+K28)</f>
        <v>199433.88799999998</v>
      </c>
      <c r="M28" s="633" t="str">
        <f>$D$3</f>
        <v>US$</v>
      </c>
    </row>
    <row r="29">
      <c r="A29" s="634" t="s">
        <v>23</v>
      </c>
      <c r="B29" s="635" t="s">
        <v>23</v>
      </c>
      <c r="C29" s="636" t="s">
        <v>23</v>
      </c>
      <c r="D29" s="637" t="s">
        <v>23</v>
      </c>
      <c r="E29" s="638" t="s">
        <v>23</v>
      </c>
      <c r="F29" s="639" t="s">
        <v>23</v>
      </c>
      <c r="G29" s="640" t="s">
        <v>23</v>
      </c>
      <c r="H29" s="641" t="s">
        <v>23</v>
      </c>
      <c r="I29" s="642" t="n">
        <f>SUM(I5:I28)</f>
        <v>3.15246243765505E7</v>
      </c>
      <c r="J29" s="643" t="str">
        <f>$D$3</f>
        <v>US$</v>
      </c>
      <c r="K29" s="644" t="s">
        <v>23</v>
      </c>
      <c r="L29" s="645" t="n">
        <f>SUM(L5:L28)</f>
        <v>3.15246243765505E7</v>
      </c>
      <c r="M29" s="646" t="str">
        <f>$D$3</f>
        <v>US$</v>
      </c>
    </row>
  </sheetData>
  <mergeCells count="29">
    <mergeCell ref="C5:D5"/>
    <mergeCell ref="L4:M4"/>
    <mergeCell ref="C4:D4"/>
    <mergeCell ref="G4:H4"/>
    <mergeCell ref="I4:J4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BOQ</vt:lpstr>
      <vt:lpstr>STYLES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2020-08-06T06:44:11Z</dcterms:created>
  <dc:creator>RatedPower-7</dc:creator>
  <cp:lastModifiedBy>RatedPower-7</cp:lastModifiedBy>
  <dcterms:modified xsi:type="dcterms:W3CDTF">2020-08-18T09:23:38Z</dcterms:modified>
</cp:coreProperties>
</file>