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>
    <mc:Choice Requires="x15">
      <x15ac:absPath xmlns:x15ac="http://schemas.microsoft.com/office/spreadsheetml/2010/11/ac" url="/Users/davide.caruso/projects/pvdesign2/src/main/resources/doc2/"/>
    </mc:Choice>
  </mc:AlternateContent>
  <xr:revisionPtr revIDLastSave="0" documentId="13_ncr:1_{028154E6-44ED-534E-A856-5DA6E2893E2F}" xr6:coauthVersionLast="47" xr6:coauthVersionMax="47" xr10:uidLastSave="{00000000-0000-0000-0000-000000000000}"/>
  <bookViews>
    <workbookView xWindow="0" yWindow="760" windowWidth="25440" windowHeight="15540" xr2:uid="{0289E379-8647-44FA-86E4-F78C0FDA4391}"/>
  </bookViews>
  <sheets>
    <sheet name="BOQ" sheetId="2" r:id="rId1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<sst xmlns="http://schemas.openxmlformats.org/spreadsheetml/2006/main" count="385" uniqueCount="47">
  <si>
    <t>Project</t>
  </si>
  <si>
    <t>Design</t>
  </si>
  <si>
    <t>Country</t>
  </si>
  <si>
    <t>Currency</t>
  </si>
  <si>
    <t>Item</t>
  </si>
  <si>
    <t>Reference unit</t>
  </si>
  <si>
    <t>Unit</t>
  </si>
  <si>
    <t>Unitary price</t>
  </si>
  <si>
    <t>Taxes</t>
  </si>
  <si>
    <t>Final price</t>
  </si>
  <si>
    <t>Amount</t>
  </si>
  <si>
    <t>Pre-tax price</t>
  </si>
  <si>
    <t>Template name here</t>
  </si>
  <si>
    <t>Project name</t>
  </si>
  <si>
    <t>Design name</t>
  </si>
  <si>
    <t>ES</t>
  </si>
  <si>
    <t>Date</t>
  </si>
  <si>
    <t>€</t>
  </si>
  <si>
    <t>Capacitor Bank Webinar</t>
  </si>
  <si>
    <t>03/25/2024 23:01:14</t>
  </si>
  <si>
    <t>Enio - Capacitor Bank Webinar</t>
  </si>
  <si>
    <t>Enio - Capacitor Bank Webinar-0</t>
  </si>
  <si>
    <t/>
  </si>
  <si>
    <t>1</t>
  </si>
  <si>
    <t>Hardware</t>
  </si>
  <si>
    <t>1.1</t>
  </si>
  <si>
    <t>MAIN EQUIPMENT</t>
  </si>
  <si>
    <t>1.1.1</t>
  </si>
  <si>
    <t>Number of Inverters</t>
  </si>
  <si>
    <t>Number of primary inverters</t>
  </si>
  <si>
    <t>inverters</t>
  </si>
  <si>
    <t>1.1.2</t>
  </si>
  <si>
    <t>Rated AC Power</t>
  </si>
  <si>
    <t>Rated power</t>
  </si>
  <si>
    <t>MWac</t>
  </si>
  <si>
    <t>1.1.3</t>
  </si>
  <si>
    <t>Capacitor Banks</t>
  </si>
  <si>
    <t>Number of capacitor banks</t>
  </si>
  <si>
    <t>capacitors</t>
  </si>
  <si>
    <t>1.1.4</t>
  </si>
  <si>
    <t>Capacitor Banks - Capacity</t>
  </si>
  <si>
    <t>Capacitor bank capacity</t>
  </si>
  <si>
    <t>KVAr</t>
  </si>
  <si>
    <t>1.1.5</t>
  </si>
  <si>
    <t>Capacitor Bank Feeders</t>
  </si>
  <si>
    <t>Number of capacitor bank feeders</t>
  </si>
  <si>
    <t>feeders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</si>
</sst>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7" x14ac:knownFonts="1"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2" tint="-0.499984740745262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59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AA5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none">
        <fgColor rgb="FF00759E"/>
      </patternFill>
    </fill>
    <fill>
      <patternFill patternType="solid">
        <fgColor rgb="FF00759E"/>
      </patternFill>
    </fill>
    <fill>
      <patternFill patternType="none">
        <fgColor rgb="FFD9D9D9"/>
      </patternFill>
    </fill>
    <fill>
      <patternFill patternType="solid">
        <fgColor rgb="FFD9D9D9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9">
    <xf numFmtId="0" fontId="0" fillId="0" borderId="0"/>
    <xf numFmtId="0" fontId="1" fillId="2" borderId="0"/>
    <xf numFmtId="0" fontId="2" fillId="3" borderId="0"/>
    <xf numFmtId="0" fontId="2" fillId="0" borderId="0">
      <alignment horizontal="left"/>
    </xf>
    <xf numFmtId="49" fontId="3" fillId="4" borderId="0">
      <alignment horizontal="left"/>
    </xf>
    <xf numFmtId="0" fontId="2" fillId="5" borderId="0" applyFont="0"/>
    <xf numFmtId="0" fontId="4" fillId="6" borderId="0" applyAlignment="0"/>
    <xf numFmtId="0" fontId="2" fillId="0" borderId="0">
      <alignment horizontal="right"/>
    </xf>
    <xf numFmtId="0" fontId="0" fillId="0" borderId="0"/>
  </cellStyleXfs>
  <cellXfs count="208">
    <xf numFmtId="0" fontId="0" fillId="0" borderId="0" xfId="0"/>
    <xf numFmtId="0" fontId="1" fillId="2" borderId="0" xfId="1"/>
    <xf numFmtId="0" fontId="2" fillId="3" borderId="0" xfId="2"/>
    <xf numFmtId="0" fontId="2" fillId="0" borderId="0" xfId="3">
      <alignment horizontal="left"/>
    </xf>
    <xf numFmtId="49" fontId="3" fillId="4" borderId="0" xfId="4">
      <alignment horizontal="left"/>
    </xf>
    <xf numFmtId="0" fontId="2" fillId="5" borderId="0" xfId="5" applyFont="1"/>
    <xf numFmtId="0" fontId="0" fillId="5" borderId="0" xfId="5" applyFont="1"/>
    <xf numFmtId="0" fontId="4" fillId="6" borderId="0" xfId="6"/>
    <xf numFmtId="0" fontId="5" fillId="6" borderId="0" xfId="6" applyFont="1"/>
    <xf numFmtId="14" fontId="5" fillId="6" borderId="0" xfId="6" applyNumberFormat="1" applyFont="1" applyAlignment="1">
      <alignment horizontal="left"/>
    </xf>
    <xf numFmtId="0" fontId="2" fillId="0" borderId="0" xfId="7">
      <alignment horizontal="right"/>
    </xf>
    <xf numFmtId="49" fontId="3" fillId="4" borderId="0" xfId="4" applyAlignment="1">
      <alignment horizont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0" fontId="2" fillId="0" borderId="0" xfId="0" applyFont="1" applyAlignment="1">
      <alignment horizontal="left"/>
    </xf>
    <xf numFmtId="0" fontId="3" fillId="4" borderId="0" xfId="4" applyNumberFormat="1" applyAlignment="1">
      <alignment horizontal="center"/>
    </xf>
    <xf numFmtId="0" fontId="3" fillId="4" borderId="0" xfId="4" applyNumberFormat="1">
      <alignment horizontal="left"/>
    </xf>
    <xf numFmtId="4" fontId="3" fillId="4" borderId="0" xfId="4" applyNumberFormat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9" fontId="3" fillId="4" borderId="0" xfId="4" applyAlignment="1">
      <alignment horizontal="center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1" fillId="8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10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</cellXfs>
  <cellStyles count="9">
    <cellStyle name="entry_left" xfId="3" xr:uid="{FB012AD2-E6BF-4E46-9D37-49574A7F9389}"/>
    <cellStyle name="entry_right" xfId="7" xr:uid="{D4FF44AE-0D26-44A3-B7D0-E209261801B3}"/>
    <cellStyle name="head" xfId="4" xr:uid="{7210393D-2EA0-4C94-8FAE-0EF61D6441BB}"/>
    <cellStyle name="head_1" xfId="1" xr:uid="{BA8E45D6-AB37-4EA0-A924-D46C12DA73D7}"/>
    <cellStyle name="head_2" xfId="2" xr:uid="{9783219D-A846-47C9-B9C9-8CC726D71002}"/>
    <cellStyle name="information" xfId="6" xr:uid="{5520ED53-9B68-4533-8804-7454120137EF}"/>
    <cellStyle name="no_lines" xfId="5" xr:uid="{3D498F1C-0575-453C-B97B-7D12A162ADA6}"/>
    <cellStyle name="Normal" xfId="0" builtinId="0"/>
    <cellStyle name="Per cent" xfId="8" builtinId="5"/>
  </cellStyles>
  <dxfs count="0"/>
  <tableStyles count="0" defaultTableStyle="TableStyleMedium2" defaultPivotStyle="PivotStyleLight16"/>
  <colors>
    <mruColors>
      <color rgb="FF1AA5BD"/>
      <color rgb="FFD9D9D9"/>
      <color rgb="FF0075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349599</xdr:colOff>
      <xdr:row>0</xdr:row>
      <xdr:rowOff>57150</xdr:rowOff>
    </xdr:from>
    <xdr:to>
      <xdr:col>10</xdr:col>
      <xdr:colOff>183801</xdr:colOff>
      <xdr:row>2</xdr:row>
      <xdr:rowOff>111516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26957CB-FCAB-4511-872D-5B2DE8CDA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90699" y="57150"/>
          <a:ext cx="1243902" cy="435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C4DD-43C2-4741-A4A0-AD7104651C55}">
  <dimension ref="A1:M12"/>
  <sheetViews>
    <sheetView tabSelected="1" zoomScaleNormal="100" workbookViewId="0">
      <selection activeCell="K8" sqref="K8"/>
    </sheetView>
  </sheetViews>
  <sheetFormatPr baseColWidth="10" defaultColWidth="8.83203125" defaultRowHeight="15" x14ac:dyDescent="0.2"/>
  <cols>
    <col min="2" max="2" customWidth="true" width="50.33203125" collapsed="false"/>
    <col min="3" max="3" customWidth="true" width="11.83203125" collapsed="false"/>
    <col min="4" max="4" customWidth="true" width="24.5" collapsed="false"/>
    <col min="5" max="6" customWidth="true" width="13.1640625" collapsed="false"/>
    <col min="7" max="8" customWidth="true" width="13.5" collapsed="false"/>
    <col min="9" max="9" customWidth="true" width="14.1640625" collapsed="false"/>
    <col min="10" max="10" customWidth="true" width="4.33203125" collapsed="false"/>
    <col min="11" max="11" customWidth="true" width="9.1640625" collapsed="false"/>
    <col min="12" max="12" customWidth="true" width="14.5" collapsed="false"/>
    <col min="13" max="13" customWidth="true" width="6.0" collapsed="false"/>
  </cols>
  <sheetData>
    <row r="1" spans="1:13" x14ac:dyDescent="0.2">
      <c r="A1" s="8" t="s">
        <v>18</v>
      </c>
      <c r="B1" s="8"/>
      <c r="C1" s="7" t="s">
        <v>16</v>
      </c>
      <c r="D1" s="9" t="s">
        <v>19</v>
      </c>
      <c r="E1" s="5"/>
      <c r="F1" s="5"/>
      <c r="G1" s="5"/>
      <c r="H1" s="6"/>
      <c r="I1" s="6"/>
      <c r="J1" s="6"/>
      <c r="K1" s="6"/>
      <c r="L1" s="6"/>
      <c r="M1" s="6"/>
    </row>
    <row r="2" spans="1:13" x14ac:dyDescent="0.2">
      <c r="A2" s="7" t="s">
        <v>0</v>
      </c>
      <c r="B2" s="8" t="s">
        <v>20</v>
      </c>
      <c r="C2" s="7" t="s">
        <v>2</v>
      </c>
      <c r="D2" s="8"/>
      <c r="E2" s="5"/>
      <c r="F2" s="5"/>
      <c r="G2" s="5"/>
      <c r="H2" s="6"/>
      <c r="I2" s="6"/>
      <c r="J2" s="6"/>
      <c r="K2" s="6"/>
      <c r="L2" s="6"/>
      <c r="M2" s="6"/>
    </row>
    <row r="3" spans="1:13" x14ac:dyDescent="0.2">
      <c r="A3" s="7" t="s">
        <v>1</v>
      </c>
      <c r="B3" s="8" t="s">
        <v>21</v>
      </c>
      <c r="C3" s="7" t="s">
        <v>3</v>
      </c>
      <c r="D3" s="8" t="s">
        <v>17</v>
      </c>
      <c r="E3" s="5"/>
      <c r="F3" s="5"/>
      <c r="G3" s="5"/>
      <c r="H3" s="6"/>
      <c r="I3" s="6"/>
      <c r="J3" s="6"/>
      <c r="K3" s="6"/>
      <c r="L3" s="6"/>
      <c r="M3" s="6"/>
    </row>
    <row r="4" spans="1:13" x14ac:dyDescent="0.2">
      <c r="A4" s="4" t="s">
        <v>4</v>
      </c>
      <c r="B4" s="4"/>
      <c r="C4" s="23" t="s">
        <v>5</v>
      </c>
      <c r="D4" s="23"/>
      <c r="E4" s="11" t="s">
        <v>10</v>
      </c>
      <c r="F4" s="11" t="s">
        <v>6</v>
      </c>
      <c r="G4" s="22" t="s">
        <v>7</v>
      </c>
      <c r="H4" s="22"/>
      <c r="I4" s="22" t="s">
        <v>11</v>
      </c>
      <c r="J4" s="22"/>
      <c r="K4" s="11" t="s">
        <v>8</v>
      </c>
      <c r="L4" s="22" t="s">
        <v>9</v>
      </c>
      <c r="M4" s="22"/>
    </row>
    <row r="5" spans="1:13" x14ac:dyDescent="0.2">
      <c r="A5" s="50" t="s">
        <v>23</v>
      </c>
      <c r="B5" s="1" t="s">
        <v>24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>
      <c r="A6" s="77" t="s">
        <v>25</v>
      </c>
      <c r="B6" s="2" t="s">
        <v>26</v>
      </c>
      <c r="C6" s="2" t="s">
        <v>22</v>
      </c>
      <c r="D6" s="2" t="s">
        <v>22</v>
      </c>
      <c r="E6" s="2" t="s">
        <v>22</v>
      </c>
      <c r="F6" s="2" t="s">
        <v>22</v>
      </c>
      <c r="G6" s="2" t="s">
        <v>22</v>
      </c>
      <c r="H6" s="2" t="s">
        <v>22</v>
      </c>
      <c r="I6" s="2" t="s">
        <v>22</v>
      </c>
      <c r="J6" s="2" t="s">
        <v>22</v>
      </c>
      <c r="K6" s="2" t="s">
        <v>22</v>
      </c>
      <c r="L6" s="2" t="s">
        <v>22</v>
      </c>
      <c r="M6" s="2" t="s">
        <v>22</v>
      </c>
    </row>
    <row r="7">
      <c r="A7" s="64" t="s">
        <v>27</v>
      </c>
      <c r="B7" s="65" t="s">
        <v>28</v>
      </c>
      <c r="C7" s="66" t="s">
        <v>29</v>
      </c>
      <c r="D7" s="67" t="s">
        <v>22</v>
      </c>
      <c r="E7" s="68" t="n">
        <v>77.0</v>
      </c>
      <c r="F7" s="69" t="s">
        <v>30</v>
      </c>
      <c r="G7" s="70" t="n">
        <v>85000.0</v>
      </c>
      <c r="H7" s="71" t="str">
        <f>CONCATENATE($D$3, "/", F7)</f>
        <v>€/inverters</v>
      </c>
      <c r="I7" s="72" t="n">
        <f>E7*G7</f>
        <v>6545000.0</v>
      </c>
      <c r="J7" s="73" t="str">
        <f>$D$3</f>
        <v>€</v>
      </c>
      <c r="K7" s="74" t="n">
        <v>0.0</v>
      </c>
      <c r="L7" s="75" t="n">
        <f>I7*(1+K7)</f>
        <v>6545000.0</v>
      </c>
      <c r="M7" s="76" t="str">
        <f>$D$3</f>
        <v>€</v>
      </c>
    </row>
    <row r="8">
      <c r="A8" s="91" t="s">
        <v>31</v>
      </c>
      <c r="B8" s="92" t="s">
        <v>32</v>
      </c>
      <c r="C8" s="93" t="s">
        <v>33</v>
      </c>
      <c r="D8" s="94" t="s">
        <v>22</v>
      </c>
      <c r="E8" s="95" t="n">
        <v>16.56</v>
      </c>
      <c r="F8" s="96" t="s">
        <v>34</v>
      </c>
      <c r="G8" s="97" t="n">
        <v>80.0</v>
      </c>
      <c r="H8" s="98" t="str">
        <f>CONCATENATE($D$3, "/", F8)</f>
        <v>€/MWac</v>
      </c>
      <c r="I8" s="99" t="n">
        <f>E8*G8</f>
        <v>1324.8</v>
      </c>
      <c r="J8" s="100" t="str">
        <f>$D$3</f>
        <v>€</v>
      </c>
      <c r="K8" s="101" t="n">
        <v>0.0</v>
      </c>
      <c r="L8" s="102" t="n">
        <f>I8*(1+K8)</f>
        <v>1324.8</v>
      </c>
      <c r="M8" s="103" t="str">
        <f>$D$3</f>
        <v>€</v>
      </c>
    </row>
    <row r="9">
      <c r="A9" s="117" t="s">
        <v>35</v>
      </c>
      <c r="B9" s="118" t="s">
        <v>36</v>
      </c>
      <c r="C9" s="119" t="s">
        <v>37</v>
      </c>
      <c r="D9" s="120" t="s">
        <v>22</v>
      </c>
      <c r="E9" s="121" t="n">
        <v>2.0</v>
      </c>
      <c r="F9" s="122" t="s">
        <v>38</v>
      </c>
      <c r="G9" s="123" t="n">
        <v>250000.0</v>
      </c>
      <c r="H9" s="124" t="str">
        <f>CONCATENATE($D$3, "/", F9)</f>
        <v>€/capacitors</v>
      </c>
      <c r="I9" s="125" t="n">
        <f>E9*G9</f>
        <v>500000.0</v>
      </c>
      <c r="J9" s="126" t="str">
        <f>$D$3</f>
        <v>€</v>
      </c>
      <c r="K9" s="127" t="n">
        <v>0.0</v>
      </c>
      <c r="L9" s="128" t="n">
        <f>I9*(1+K9)</f>
        <v>500000.0</v>
      </c>
      <c r="M9" s="129" t="str">
        <f>$D$3</f>
        <v>€</v>
      </c>
    </row>
    <row r="10">
      <c r="A10" s="143" t="s">
        <v>39</v>
      </c>
      <c r="B10" s="144" t="s">
        <v>40</v>
      </c>
      <c r="C10" s="145" t="s">
        <v>41</v>
      </c>
      <c r="D10" s="146" t="s">
        <v>22</v>
      </c>
      <c r="E10" s="147" t="n">
        <v>33255.22</v>
      </c>
      <c r="F10" s="148" t="s">
        <v>42</v>
      </c>
      <c r="G10" s="149" t="n">
        <v>40.0</v>
      </c>
      <c r="H10" s="150" t="str">
        <f>CONCATENATE($D$3, "/", F10)</f>
        <v>€/KVAr</v>
      </c>
      <c r="I10" s="151" t="n">
        <f>E10*G10</f>
        <v>1330208.8</v>
      </c>
      <c r="J10" s="152" t="str">
        <f>$D$3</f>
        <v>€</v>
      </c>
      <c r="K10" s="153" t="n">
        <v>0.0</v>
      </c>
      <c r="L10" s="154" t="n">
        <f>I10*(1+K10)</f>
        <v>1330208.8</v>
      </c>
      <c r="M10" s="155" t="str">
        <f>$D$3</f>
        <v>€</v>
      </c>
    </row>
    <row r="11">
      <c r="A11" s="169" t="s">
        <v>43</v>
      </c>
      <c r="B11" s="170" t="s">
        <v>44</v>
      </c>
      <c r="C11" s="171" t="s">
        <v>45</v>
      </c>
      <c r="D11" s="172" t="s">
        <v>22</v>
      </c>
      <c r="E11" s="173" t="n">
        <v>2.0</v>
      </c>
      <c r="F11" s="174" t="s">
        <v>46</v>
      </c>
      <c r="G11" s="175" t="n">
        <v>100000.0</v>
      </c>
      <c r="H11" s="176" t="str">
        <f>CONCATENATE($D$3, "/", F11)</f>
        <v>€/feeders</v>
      </c>
      <c r="I11" s="177" t="n">
        <f>E11*G11</f>
        <v>200000.0</v>
      </c>
      <c r="J11" s="178" t="str">
        <f>$D$3</f>
        <v>€</v>
      </c>
      <c r="K11" s="179" t="n">
        <v>0.0</v>
      </c>
      <c r="L11" s="180" t="n">
        <f>I11*(1+K11)</f>
        <v>200000.0</v>
      </c>
      <c r="M11" s="181" t="str">
        <f>$D$3</f>
        <v>€</v>
      </c>
    </row>
    <row r="12">
      <c r="A12" s="182" t="s">
        <v>22</v>
      </c>
      <c r="B12" s="183" t="s">
        <v>22</v>
      </c>
      <c r="C12" s="184" t="s">
        <v>22</v>
      </c>
      <c r="D12" s="185" t="s">
        <v>22</v>
      </c>
      <c r="E12" s="186" t="s">
        <v>22</v>
      </c>
      <c r="F12" s="187" t="s">
        <v>22</v>
      </c>
      <c r="G12" s="188" t="s">
        <v>22</v>
      </c>
      <c r="H12" s="189" t="s">
        <v>22</v>
      </c>
      <c r="I12" s="190" t="n">
        <f>SUM(I5:I11)</f>
        <v>8576533.6</v>
      </c>
      <c r="J12" s="191" t="str">
        <f>$D$3</f>
        <v>€</v>
      </c>
      <c r="K12" s="192" t="s">
        <v>22</v>
      </c>
      <c r="L12" s="193" t="n">
        <f>SUM(L5:L11)</f>
        <v>8576533.6</v>
      </c>
      <c r="M12" s="194" t="str">
        <f>$D$3</f>
        <v>€</v>
      </c>
    </row>
  </sheetData>
  <mergeCells count="12">
    <mergeCell ref="C5:D5"/>
    <mergeCell ref="L4:M4"/>
    <mergeCell ref="C4:D4"/>
    <mergeCell ref="G4:H4"/>
    <mergeCell ref="I4:J4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STYLES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2020-08-06T06:44:11Z</dcterms:created>
  <dc:creator>RatedPower-7</dc:creator>
  <cp:lastModifiedBy>Davide Caruso</cp:lastModifiedBy>
  <dcterms:modified xsi:type="dcterms:W3CDTF">2024-03-18T09:53:19Z</dcterms:modified>
</cp:coreProperties>
</file>